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161"/>
  </bookViews>
  <sheets>
    <sheet name="Hoja1" sheetId="1" r:id="rId1"/>
    <sheet name="Hoja2" sheetId="2" r:id="rId2"/>
    <sheet name="Hoja3" sheetId="3" r:id="rId3"/>
  </sheets>
  <calcPr calcId="0"/>
</workbook>
</file>

<file path=xl/calcChain.xml><?xml version="1.0" encoding="utf-8"?>
<calcChain xmlns="http://schemas.openxmlformats.org/spreadsheetml/2006/main">
  <c r="E1" i="1"/>
  <c r="E4"/>
  <c r="E5"/>
  <c r="E6"/>
  <c r="E7"/>
  <c r="E8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4"/>
  <c r="E36"/>
  <c r="E37"/>
  <c r="E38"/>
</calcChain>
</file>

<file path=xl/sharedStrings.xml><?xml version="1.0" encoding="utf-8"?>
<sst xmlns="http://schemas.openxmlformats.org/spreadsheetml/2006/main" count="194" uniqueCount="150">
  <si>
    <t>Codornices</t>
  </si>
  <si>
    <t>6€/kg</t>
  </si>
  <si>
    <t>432kg</t>
  </si>
  <si>
    <t>Perdices</t>
  </si>
  <si>
    <t>10€/kg</t>
  </si>
  <si>
    <t>720kg</t>
  </si>
  <si>
    <t>Presa Ibérica</t>
  </si>
  <si>
    <t>288kg</t>
  </si>
  <si>
    <t>Solomillo</t>
  </si>
  <si>
    <t>22€/kg</t>
  </si>
  <si>
    <t>360kg</t>
  </si>
  <si>
    <t>Lomo ternera</t>
  </si>
  <si>
    <t>16€/kg</t>
  </si>
  <si>
    <t>480kg</t>
  </si>
  <si>
    <t>Pato</t>
  </si>
  <si>
    <t>12€/kg</t>
  </si>
  <si>
    <t>Carrillera ternera</t>
  </si>
  <si>
    <t>8€/kg</t>
  </si>
  <si>
    <t>Buey gallego</t>
  </si>
  <si>
    <t>18€/kg</t>
  </si>
  <si>
    <t>Cordero</t>
  </si>
  <si>
    <t>Ternera blanca</t>
  </si>
  <si>
    <t>Ternera rosada</t>
  </si>
  <si>
    <t>11€/kg</t>
  </si>
  <si>
    <t>Bacon</t>
  </si>
  <si>
    <t>7€/kg</t>
  </si>
  <si>
    <t>144kg</t>
  </si>
  <si>
    <t>Jamón Ibérico Joselito</t>
  </si>
  <si>
    <t>60€/kg</t>
  </si>
  <si>
    <t>Gambas</t>
  </si>
  <si>
    <t>35€/kg</t>
  </si>
  <si>
    <t>240kg</t>
  </si>
  <si>
    <t>Percebes</t>
  </si>
  <si>
    <t>85kg</t>
  </si>
  <si>
    <t>Ostras</t>
  </si>
  <si>
    <t>600kg</t>
  </si>
  <si>
    <t>Vieiras</t>
  </si>
  <si>
    <t>Bogavantes</t>
  </si>
  <si>
    <t>25€/kg</t>
  </si>
  <si>
    <t>360k</t>
  </si>
  <si>
    <t>Salmones</t>
  </si>
  <si>
    <t>Langostinos</t>
  </si>
  <si>
    <t>15€/kg</t>
  </si>
  <si>
    <t>Bonitos</t>
  </si>
  <si>
    <t>9€/kg</t>
  </si>
  <si>
    <t>Merluzas</t>
  </si>
  <si>
    <t>Gambones</t>
  </si>
  <si>
    <t>Tomates cherry</t>
  </si>
  <si>
    <t>1,80 €/kg</t>
  </si>
  <si>
    <t>Pimientos</t>
  </si>
  <si>
    <t>2€/kg</t>
  </si>
  <si>
    <t>159kg</t>
  </si>
  <si>
    <t xml:space="preserve">Tomates </t>
  </si>
  <si>
    <t>2,20€/kg</t>
  </si>
  <si>
    <t>320kg</t>
  </si>
  <si>
    <t>Patatas</t>
  </si>
  <si>
    <t>0,70€/kg</t>
  </si>
  <si>
    <t>400kg</t>
  </si>
  <si>
    <t>Pepinos</t>
  </si>
  <si>
    <t>1,80€/kg</t>
  </si>
  <si>
    <t>50kg</t>
  </si>
  <si>
    <t>Ajos</t>
  </si>
  <si>
    <t>2,50€/kg</t>
  </si>
  <si>
    <t>120kg</t>
  </si>
  <si>
    <t>Cebollas</t>
  </si>
  <si>
    <t>1,70€/kg</t>
  </si>
  <si>
    <t>900kg</t>
  </si>
  <si>
    <t>Espinacas</t>
  </si>
  <si>
    <t>350kg</t>
  </si>
  <si>
    <t>Puerros</t>
  </si>
  <si>
    <t>200kg</t>
  </si>
  <si>
    <t>Perejil</t>
  </si>
  <si>
    <t>1€/kg</t>
  </si>
  <si>
    <t>5kg</t>
  </si>
  <si>
    <t>Boletus</t>
  </si>
  <si>
    <t>72kg</t>
  </si>
  <si>
    <t>Mango</t>
  </si>
  <si>
    <t>3€/kg</t>
  </si>
  <si>
    <t>Manzanas</t>
  </si>
  <si>
    <t>Melones</t>
  </si>
  <si>
    <t>1,10€/kgg</t>
  </si>
  <si>
    <t>300kg</t>
  </si>
  <si>
    <t>Albaricoques</t>
  </si>
  <si>
    <t>150kg</t>
  </si>
  <si>
    <t>Ciruelas</t>
  </si>
  <si>
    <t>2,70€/kg</t>
  </si>
  <si>
    <t>100kg</t>
  </si>
  <si>
    <t>Trufas</t>
  </si>
  <si>
    <t>30€/kg</t>
  </si>
  <si>
    <t>Castañas</t>
  </si>
  <si>
    <t>Berenjenas</t>
  </si>
  <si>
    <t>Frutos rojos</t>
  </si>
  <si>
    <t>Huevos</t>
  </si>
  <si>
    <t>1,80€/docena</t>
  </si>
  <si>
    <t>Huevos codorniz</t>
  </si>
  <si>
    <t>2€/docena</t>
  </si>
  <si>
    <t>Noodles de calabacín</t>
  </si>
  <si>
    <t>1,20€/kg</t>
  </si>
  <si>
    <t xml:space="preserve">Queso </t>
  </si>
  <si>
    <t>Mini pizzas</t>
  </si>
  <si>
    <t>Nuggets de pollo</t>
  </si>
  <si>
    <t>Ketchup</t>
  </si>
  <si>
    <t>Mostaza</t>
  </si>
  <si>
    <t>Café Moka</t>
  </si>
  <si>
    <t>Chocolate</t>
  </si>
  <si>
    <t>4€/kg</t>
  </si>
  <si>
    <t>Nata para cocinar</t>
  </si>
  <si>
    <t>Caramelo</t>
  </si>
  <si>
    <t>0,8€/sobre</t>
  </si>
  <si>
    <t>Vainilla</t>
  </si>
  <si>
    <t>Leche</t>
  </si>
  <si>
    <t>1,10€/L</t>
  </si>
  <si>
    <t>Foie</t>
  </si>
  <si>
    <t>0,80€/sobre</t>
  </si>
  <si>
    <t>Mousse de chocolate</t>
  </si>
  <si>
    <t>1,20€/sobre</t>
  </si>
  <si>
    <t>Vainilla de Tahití</t>
  </si>
  <si>
    <t>Helado de caramelo</t>
  </si>
  <si>
    <t>0,70€/sobre</t>
  </si>
  <si>
    <t>Salsa de vainilla</t>
  </si>
  <si>
    <t>0,50€/sobre</t>
  </si>
  <si>
    <t>Mousse de té rojo</t>
  </si>
  <si>
    <t>Azafrán</t>
  </si>
  <si>
    <t>100€/kg</t>
  </si>
  <si>
    <t>Vino Oporto</t>
  </si>
  <si>
    <t>8€/botella</t>
  </si>
  <si>
    <t>Refresco de todas variedades</t>
  </si>
  <si>
    <t>0,50/unidad</t>
  </si>
  <si>
    <t>Ron</t>
  </si>
  <si>
    <t>11,50/botella</t>
  </si>
  <si>
    <t>Whisky</t>
  </si>
  <si>
    <t>14€/botella</t>
  </si>
  <si>
    <t>Ginebra</t>
  </si>
  <si>
    <t>12€/botella</t>
  </si>
  <si>
    <t>Vodka</t>
  </si>
  <si>
    <t>Vino tinto</t>
  </si>
  <si>
    <t>7€/botella</t>
  </si>
  <si>
    <t>Aceite</t>
  </si>
  <si>
    <t>2,90€/L</t>
  </si>
  <si>
    <t>Aceite de jengibre</t>
  </si>
  <si>
    <t>6€/L</t>
  </si>
  <si>
    <t>Clips</t>
  </si>
  <si>
    <t>Bolsas de basura</t>
  </si>
  <si>
    <t>Especias</t>
  </si>
  <si>
    <t>Lápices</t>
  </si>
  <si>
    <t>Rotuladores</t>
  </si>
  <si>
    <t>Bolígrafos</t>
  </si>
  <si>
    <t>Post it</t>
  </si>
  <si>
    <t>Tipex</t>
  </si>
  <si>
    <t>Rollos de papel</t>
  </si>
</sst>
</file>

<file path=xl/styles.xml><?xml version="1.0" encoding="utf-8"?>
<styleSheet xmlns="http://schemas.openxmlformats.org/spreadsheetml/2006/main">
  <fonts count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82"/>
  <sheetViews>
    <sheetView tabSelected="1" workbookViewId="0">
      <selection activeCell="E40" sqref="E40"/>
    </sheetView>
  </sheetViews>
  <sheetFormatPr baseColWidth="10" defaultColWidth="11.5703125" defaultRowHeight="12.75"/>
  <sheetData>
    <row r="1" spans="1:5">
      <c r="A1" t="s">
        <v>0</v>
      </c>
      <c r="C1" t="s">
        <v>1</v>
      </c>
      <c r="D1" t="s">
        <v>2</v>
      </c>
      <c r="E1">
        <f ca="1">6*432</f>
        <v>2592</v>
      </c>
    </row>
    <row r="2" spans="1:5">
      <c r="A2" t="s">
        <v>3</v>
      </c>
      <c r="C2" t="s">
        <v>4</v>
      </c>
      <c r="D2" t="s">
        <v>5</v>
      </c>
      <c r="E2">
        <v>7200</v>
      </c>
    </row>
    <row r="3" spans="1:5">
      <c r="A3" t="s">
        <v>6</v>
      </c>
      <c r="C3" t="s">
        <v>4</v>
      </c>
      <c r="D3" t="s">
        <v>7</v>
      </c>
      <c r="E3">
        <v>2880</v>
      </c>
    </row>
    <row r="4" spans="1:5">
      <c r="A4" t="s">
        <v>8</v>
      </c>
      <c r="C4" t="s">
        <v>9</v>
      </c>
      <c r="D4" t="s">
        <v>10</v>
      </c>
      <c r="E4">
        <f ca="1">22*360</f>
        <v>7920</v>
      </c>
    </row>
    <row r="5" spans="1:5">
      <c r="A5" t="s">
        <v>11</v>
      </c>
      <c r="C5" t="s">
        <v>12</v>
      </c>
      <c r="D5" t="s">
        <v>13</v>
      </c>
      <c r="E5">
        <f ca="1">16*480</f>
        <v>7680</v>
      </c>
    </row>
    <row r="6" spans="1:5">
      <c r="A6" t="s">
        <v>14</v>
      </c>
      <c r="C6" t="s">
        <v>15</v>
      </c>
      <c r="D6" t="s">
        <v>5</v>
      </c>
      <c r="E6">
        <f ca="1">12*720</f>
        <v>8640</v>
      </c>
    </row>
    <row r="7" spans="1:5">
      <c r="A7" t="s">
        <v>16</v>
      </c>
      <c r="C7" t="s">
        <v>17</v>
      </c>
      <c r="D7" t="s">
        <v>7</v>
      </c>
      <c r="E7">
        <f ca="1">8*288</f>
        <v>2304</v>
      </c>
    </row>
    <row r="8" spans="1:5">
      <c r="A8" t="s">
        <v>18</v>
      </c>
      <c r="C8" t="s">
        <v>19</v>
      </c>
      <c r="D8" t="s">
        <v>13</v>
      </c>
      <c r="E8">
        <f ca="1">18*480</f>
        <v>8640</v>
      </c>
    </row>
    <row r="9" spans="1:5">
      <c r="A9" t="s">
        <v>20</v>
      </c>
      <c r="C9" t="s">
        <v>4</v>
      </c>
      <c r="D9" t="s">
        <v>5</v>
      </c>
      <c r="E9">
        <v>7200</v>
      </c>
    </row>
    <row r="10" spans="1:5">
      <c r="A10" t="s">
        <v>21</v>
      </c>
      <c r="C10" t="s">
        <v>12</v>
      </c>
      <c r="D10" t="s">
        <v>7</v>
      </c>
      <c r="E10">
        <f ca="1">16*288</f>
        <v>4608</v>
      </c>
    </row>
    <row r="11" spans="1:5">
      <c r="A11" t="s">
        <v>22</v>
      </c>
      <c r="C11" t="s">
        <v>23</v>
      </c>
      <c r="D11" t="s">
        <v>7</v>
      </c>
      <c r="E11">
        <f ca="1">11*288</f>
        <v>3168</v>
      </c>
    </row>
    <row r="12" spans="1:5">
      <c r="A12" t="s">
        <v>24</v>
      </c>
      <c r="C12" t="s">
        <v>25</v>
      </c>
      <c r="D12" t="s">
        <v>26</v>
      </c>
      <c r="E12">
        <f ca="1">7*144</f>
        <v>1008</v>
      </c>
    </row>
    <row r="13" spans="1:5">
      <c r="A13" t="s">
        <v>27</v>
      </c>
      <c r="C13" t="s">
        <v>28</v>
      </c>
      <c r="D13" t="s">
        <v>26</v>
      </c>
      <c r="E13">
        <f ca="1">60*144</f>
        <v>8640</v>
      </c>
    </row>
    <row r="14" spans="1:5">
      <c r="A14" t="s">
        <v>29</v>
      </c>
      <c r="C14" t="s">
        <v>30</v>
      </c>
      <c r="D14" t="s">
        <v>31</v>
      </c>
      <c r="E14">
        <f ca="1">35*240</f>
        <v>8400</v>
      </c>
    </row>
    <row r="15" spans="1:5">
      <c r="A15" t="s">
        <v>32</v>
      </c>
      <c r="C15" t="s">
        <v>28</v>
      </c>
      <c r="D15" t="s">
        <v>33</v>
      </c>
      <c r="E15">
        <f ca="1">60*85</f>
        <v>5100</v>
      </c>
    </row>
    <row r="16" spans="1:5">
      <c r="A16" t="s">
        <v>34</v>
      </c>
      <c r="C16" t="s">
        <v>15</v>
      </c>
      <c r="D16" t="s">
        <v>35</v>
      </c>
      <c r="E16">
        <f ca="1">12*600</f>
        <v>7200</v>
      </c>
    </row>
    <row r="17" spans="1:5">
      <c r="A17" t="s">
        <v>36</v>
      </c>
      <c r="C17" t="s">
        <v>12</v>
      </c>
      <c r="D17" t="s">
        <v>35</v>
      </c>
      <c r="E17">
        <f ca="1">16*600</f>
        <v>9600</v>
      </c>
    </row>
    <row r="18" spans="1:5">
      <c r="A18" t="s">
        <v>37</v>
      </c>
      <c r="C18" t="s">
        <v>38</v>
      </c>
      <c r="D18" t="s">
        <v>39</v>
      </c>
      <c r="E18">
        <f ca="1">25*360</f>
        <v>9000</v>
      </c>
    </row>
    <row r="19" spans="1:5">
      <c r="A19" t="s">
        <v>40</v>
      </c>
      <c r="C19" t="s">
        <v>15</v>
      </c>
      <c r="D19" t="s">
        <v>31</v>
      </c>
      <c r="E19">
        <f ca="1">12*240</f>
        <v>2880</v>
      </c>
    </row>
    <row r="20" spans="1:5">
      <c r="A20" t="s">
        <v>41</v>
      </c>
      <c r="C20" t="s">
        <v>42</v>
      </c>
      <c r="D20" t="s">
        <v>31</v>
      </c>
      <c r="E20">
        <f ca="1">15*240</f>
        <v>3600</v>
      </c>
    </row>
    <row r="21" spans="1:5">
      <c r="A21" t="s">
        <v>43</v>
      </c>
      <c r="C21" t="s">
        <v>44</v>
      </c>
      <c r="D21" t="s">
        <v>7</v>
      </c>
      <c r="E21">
        <f ca="1">9*288</f>
        <v>2592</v>
      </c>
    </row>
    <row r="22" spans="1:5">
      <c r="A22" t="s">
        <v>45</v>
      </c>
      <c r="C22" t="s">
        <v>12</v>
      </c>
      <c r="D22" t="s">
        <v>7</v>
      </c>
      <c r="E22">
        <f ca="1">16*288</f>
        <v>4608</v>
      </c>
    </row>
    <row r="23" spans="1:5">
      <c r="A23" t="s">
        <v>46</v>
      </c>
      <c r="C23" t="s">
        <v>15</v>
      </c>
      <c r="D23" t="s">
        <v>31</v>
      </c>
      <c r="E23">
        <f ca="1">12*240</f>
        <v>2880</v>
      </c>
    </row>
    <row r="24" spans="1:5">
      <c r="A24" t="s">
        <v>47</v>
      </c>
      <c r="C24" t="s">
        <v>48</v>
      </c>
      <c r="D24" t="s">
        <v>26</v>
      </c>
      <c r="E24">
        <f ca="1">1.8*144</f>
        <v>259.2</v>
      </c>
    </row>
    <row r="25" spans="1:5">
      <c r="A25" t="s">
        <v>49</v>
      </c>
      <c r="C25" t="s">
        <v>50</v>
      </c>
      <c r="D25" t="s">
        <v>51</v>
      </c>
      <c r="E25">
        <f ca="1">2*159</f>
        <v>318</v>
      </c>
    </row>
    <row r="26" spans="1:5">
      <c r="A26" t="s">
        <v>52</v>
      </c>
      <c r="C26" t="s">
        <v>53</v>
      </c>
      <c r="D26" t="s">
        <v>54</v>
      </c>
      <c r="E26">
        <f ca="1">2.2*320</f>
        <v>704</v>
      </c>
    </row>
    <row r="27" spans="1:5">
      <c r="A27" t="s">
        <v>55</v>
      </c>
      <c r="C27" t="s">
        <v>56</v>
      </c>
      <c r="D27" t="s">
        <v>57</v>
      </c>
      <c r="E27">
        <f ca="1">0.7*400</f>
        <v>280</v>
      </c>
    </row>
    <row r="28" spans="1:5">
      <c r="A28" t="s">
        <v>58</v>
      </c>
      <c r="C28" t="s">
        <v>59</v>
      </c>
      <c r="D28" t="s">
        <v>60</v>
      </c>
      <c r="E28">
        <f ca="1">1.8*50</f>
        <v>90</v>
      </c>
    </row>
    <row r="29" spans="1:5">
      <c r="A29" t="s">
        <v>61</v>
      </c>
      <c r="C29" t="s">
        <v>62</v>
      </c>
      <c r="D29" t="s">
        <v>63</v>
      </c>
      <c r="E29">
        <f ca="1">2.5*120</f>
        <v>300</v>
      </c>
    </row>
    <row r="30" spans="1:5">
      <c r="A30" t="s">
        <v>64</v>
      </c>
      <c r="C30" t="s">
        <v>65</v>
      </c>
      <c r="D30" t="s">
        <v>66</v>
      </c>
      <c r="E30">
        <f ca="1">1.7*900</f>
        <v>1530.0000000000002</v>
      </c>
    </row>
    <row r="31" spans="1:5">
      <c r="A31" t="s">
        <v>67</v>
      </c>
      <c r="C31" t="s">
        <v>50</v>
      </c>
      <c r="D31" t="s">
        <v>68</v>
      </c>
      <c r="E31">
        <f ca="1">2*350</f>
        <v>700</v>
      </c>
    </row>
    <row r="32" spans="1:5">
      <c r="A32" t="s">
        <v>69</v>
      </c>
      <c r="C32" t="s">
        <v>65</v>
      </c>
      <c r="D32" t="s">
        <v>70</v>
      </c>
      <c r="E32">
        <f ca="1">1.7*200</f>
        <v>340.00000000000006</v>
      </c>
    </row>
    <row r="33" spans="1:5">
      <c r="A33" t="s">
        <v>71</v>
      </c>
      <c r="C33" t="s">
        <v>72</v>
      </c>
      <c r="D33" t="s">
        <v>73</v>
      </c>
      <c r="E33">
        <v>5</v>
      </c>
    </row>
    <row r="34" spans="1:5">
      <c r="A34" t="s">
        <v>74</v>
      </c>
      <c r="C34" t="s">
        <v>25</v>
      </c>
      <c r="D34" t="s">
        <v>75</v>
      </c>
      <c r="E34">
        <f ca="1">7*72</f>
        <v>504</v>
      </c>
    </row>
    <row r="35" spans="1:5">
      <c r="A35" t="s">
        <v>76</v>
      </c>
      <c r="C35" t="s">
        <v>77</v>
      </c>
      <c r="D35" t="s">
        <v>70</v>
      </c>
      <c r="E35">
        <v>600</v>
      </c>
    </row>
    <row r="36" spans="1:5">
      <c r="A36" t="s">
        <v>78</v>
      </c>
      <c r="C36" t="s">
        <v>62</v>
      </c>
      <c r="D36" t="s">
        <v>70</v>
      </c>
      <c r="E36">
        <f ca="1">2.5*200</f>
        <v>500</v>
      </c>
    </row>
    <row r="37" spans="1:5">
      <c r="A37" t="s">
        <v>79</v>
      </c>
      <c r="C37" t="s">
        <v>80</v>
      </c>
      <c r="D37" t="s">
        <v>81</v>
      </c>
      <c r="E37">
        <f ca="1">1.1*300</f>
        <v>330</v>
      </c>
    </row>
    <row r="38" spans="1:5">
      <c r="A38" t="s">
        <v>82</v>
      </c>
      <c r="C38" t="s">
        <v>62</v>
      </c>
      <c r="D38" t="s">
        <v>83</v>
      </c>
      <c r="E38">
        <f ca="1">2.5*250</f>
        <v>625</v>
      </c>
    </row>
    <row r="39" spans="1:5">
      <c r="A39" t="s">
        <v>84</v>
      </c>
      <c r="C39" t="s">
        <v>85</v>
      </c>
      <c r="D39" t="s">
        <v>86</v>
      </c>
      <c r="E39">
        <v>270</v>
      </c>
    </row>
    <row r="40" spans="1:5">
      <c r="A40" t="s">
        <v>87</v>
      </c>
      <c r="C40" t="s">
        <v>88</v>
      </c>
    </row>
    <row r="41" spans="1:5">
      <c r="A41" t="s">
        <v>89</v>
      </c>
      <c r="C41" t="s">
        <v>77</v>
      </c>
    </row>
    <row r="42" spans="1:5">
      <c r="A42" t="s">
        <v>90</v>
      </c>
      <c r="C42" t="s">
        <v>59</v>
      </c>
    </row>
    <row r="43" spans="1:5">
      <c r="A43" t="s">
        <v>91</v>
      </c>
      <c r="C43" t="s">
        <v>62</v>
      </c>
    </row>
    <row r="44" spans="1:5">
      <c r="A44" t="s">
        <v>92</v>
      </c>
      <c r="C44" t="s">
        <v>93</v>
      </c>
    </row>
    <row r="45" spans="1:5">
      <c r="A45" t="s">
        <v>94</v>
      </c>
      <c r="C45" t="s">
        <v>95</v>
      </c>
    </row>
    <row r="46" spans="1:5">
      <c r="A46" t="s">
        <v>96</v>
      </c>
      <c r="C46" t="s">
        <v>97</v>
      </c>
    </row>
    <row r="47" spans="1:5">
      <c r="A47" t="s">
        <v>98</v>
      </c>
      <c r="C47" t="s">
        <v>65</v>
      </c>
    </row>
    <row r="48" spans="1:5">
      <c r="A48" t="s">
        <v>99</v>
      </c>
      <c r="C48" t="s">
        <v>50</v>
      </c>
    </row>
    <row r="49" spans="1:3">
      <c r="A49" t="s">
        <v>100</v>
      </c>
      <c r="C49" t="s">
        <v>65</v>
      </c>
    </row>
    <row r="50" spans="1:3">
      <c r="A50" t="s">
        <v>101</v>
      </c>
      <c r="C50" t="s">
        <v>50</v>
      </c>
    </row>
    <row r="51" spans="1:3">
      <c r="A51" t="s">
        <v>102</v>
      </c>
      <c r="C51" t="s">
        <v>50</v>
      </c>
    </row>
    <row r="52" spans="1:3">
      <c r="A52" t="s">
        <v>103</v>
      </c>
      <c r="C52" t="s">
        <v>44</v>
      </c>
    </row>
    <row r="53" spans="1:3">
      <c r="A53" t="s">
        <v>104</v>
      </c>
      <c r="C53" t="s">
        <v>105</v>
      </c>
    </row>
    <row r="54" spans="1:3">
      <c r="A54" t="s">
        <v>106</v>
      </c>
      <c r="C54" t="s">
        <v>77</v>
      </c>
    </row>
    <row r="55" spans="1:3">
      <c r="A55" t="s">
        <v>107</v>
      </c>
      <c r="C55" t="s">
        <v>108</v>
      </c>
    </row>
    <row r="56" spans="1:3">
      <c r="A56" t="s">
        <v>109</v>
      </c>
      <c r="C56" t="s">
        <v>108</v>
      </c>
    </row>
    <row r="57" spans="1:3">
      <c r="A57" t="s">
        <v>110</v>
      </c>
      <c r="C57" t="s">
        <v>111</v>
      </c>
    </row>
    <row r="58" spans="1:3">
      <c r="A58" t="s">
        <v>112</v>
      </c>
      <c r="C58" t="s">
        <v>113</v>
      </c>
    </row>
    <row r="59" spans="1:3">
      <c r="A59" t="s">
        <v>114</v>
      </c>
      <c r="C59" t="s">
        <v>115</v>
      </c>
    </row>
    <row r="60" spans="1:3">
      <c r="A60" t="s">
        <v>116</v>
      </c>
      <c r="C60" t="s">
        <v>113</v>
      </c>
    </row>
    <row r="61" spans="1:3">
      <c r="A61" t="s">
        <v>117</v>
      </c>
      <c r="C61" t="s">
        <v>118</v>
      </c>
    </row>
    <row r="62" spans="1:3">
      <c r="A62" t="s">
        <v>119</v>
      </c>
      <c r="C62" t="s">
        <v>120</v>
      </c>
    </row>
    <row r="63" spans="1:3">
      <c r="A63" t="s">
        <v>121</v>
      </c>
      <c r="C63" t="s">
        <v>120</v>
      </c>
    </row>
    <row r="64" spans="1:3">
      <c r="A64" t="s">
        <v>122</v>
      </c>
      <c r="C64" t="s">
        <v>123</v>
      </c>
    </row>
    <row r="65" spans="1:3">
      <c r="A65" t="s">
        <v>124</v>
      </c>
      <c r="C65" t="s">
        <v>125</v>
      </c>
    </row>
    <row r="66" spans="1:3">
      <c r="A66" t="s">
        <v>126</v>
      </c>
      <c r="C66" t="s">
        <v>127</v>
      </c>
    </row>
    <row r="67" spans="1:3">
      <c r="A67" t="s">
        <v>128</v>
      </c>
      <c r="C67" t="s">
        <v>129</v>
      </c>
    </row>
    <row r="68" spans="1:3">
      <c r="A68" t="s">
        <v>130</v>
      </c>
      <c r="C68" t="s">
        <v>131</v>
      </c>
    </row>
    <row r="69" spans="1:3">
      <c r="A69" t="s">
        <v>132</v>
      </c>
      <c r="C69" t="s">
        <v>133</v>
      </c>
    </row>
    <row r="70" spans="1:3">
      <c r="A70" t="s">
        <v>134</v>
      </c>
      <c r="C70" t="s">
        <v>133</v>
      </c>
    </row>
    <row r="71" spans="1:3">
      <c r="A71" t="s">
        <v>135</v>
      </c>
      <c r="C71" t="s">
        <v>136</v>
      </c>
    </row>
    <row r="72" spans="1:3">
      <c r="A72" t="s">
        <v>137</v>
      </c>
      <c r="C72" t="s">
        <v>138</v>
      </c>
    </row>
    <row r="73" spans="1:3">
      <c r="A73" t="s">
        <v>139</v>
      </c>
      <c r="C73" t="s">
        <v>140</v>
      </c>
    </row>
    <row r="74" spans="1:3">
      <c r="A74" t="s">
        <v>141</v>
      </c>
    </row>
    <row r="75" spans="1:3">
      <c r="A75" t="s">
        <v>142</v>
      </c>
    </row>
    <row r="76" spans="1:3">
      <c r="A76" t="s">
        <v>143</v>
      </c>
    </row>
    <row r="77" spans="1:3">
      <c r="A77" t="s">
        <v>144</v>
      </c>
    </row>
    <row r="78" spans="1:3">
      <c r="A78" t="s">
        <v>145</v>
      </c>
    </row>
    <row r="79" spans="1:3">
      <c r="A79" t="s">
        <v>146</v>
      </c>
    </row>
    <row r="80" spans="1:3">
      <c r="A80" t="s">
        <v>147</v>
      </c>
    </row>
    <row r="81" spans="1:1">
      <c r="A81" t="s">
        <v>148</v>
      </c>
    </row>
    <row r="82" spans="1:1">
      <c r="A82" t="s">
        <v>149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ColWidth="11.5703125" defaultRowHeight="12.75"/>
  <sheetData/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ColWidth="11.5703125" defaultRowHeight="12.75"/>
  <sheetData/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MarinA</cp:lastModifiedBy>
  <dcterms:created xsi:type="dcterms:W3CDTF">2013-03-01T18:53:28Z</dcterms:created>
  <dcterms:modified xsi:type="dcterms:W3CDTF">2013-03-01T18:53:28Z</dcterms:modified>
</cp:coreProperties>
</file>